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5315" windowHeight="61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9" i="1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C39"/>
  <c r="E39" s="1"/>
  <c r="C38"/>
  <c r="E38" s="1"/>
  <c r="I38" s="1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I12"/>
  <c r="C11"/>
  <c r="I33"/>
  <c r="C3"/>
  <c r="C5" s="1"/>
  <c r="I39" l="1"/>
  <c r="I34"/>
  <c r="I32"/>
  <c r="I19"/>
  <c r="I28"/>
  <c r="I15"/>
  <c r="I20"/>
  <c r="I23"/>
  <c r="I11"/>
  <c r="I13"/>
  <c r="I14"/>
  <c r="I18"/>
  <c r="I22"/>
  <c r="I24"/>
  <c r="I26"/>
  <c r="I30"/>
  <c r="I36"/>
  <c r="I16"/>
  <c r="I17"/>
  <c r="I21"/>
  <c r="I25"/>
  <c r="I27"/>
  <c r="I29"/>
  <c r="I31"/>
  <c r="I35"/>
  <c r="I37"/>
</calcChain>
</file>

<file path=xl/sharedStrings.xml><?xml version="1.0" encoding="utf-8"?>
<sst xmlns="http://schemas.openxmlformats.org/spreadsheetml/2006/main" count="22" uniqueCount="20">
  <si>
    <t>Weight</t>
  </si>
  <si>
    <t>Plane</t>
  </si>
  <si>
    <t>Ski</t>
  </si>
  <si>
    <t>Width</t>
  </si>
  <si>
    <t>Ground</t>
  </si>
  <si>
    <t>Length</t>
  </si>
  <si>
    <t>pounds</t>
  </si>
  <si>
    <t>inches</t>
  </si>
  <si>
    <t>Enter Weight of plane including skis:</t>
  </si>
  <si>
    <t>Ski width =</t>
  </si>
  <si>
    <t>Ski length =</t>
  </si>
  <si>
    <t>Total</t>
  </si>
  <si>
    <t>Ground Area</t>
  </si>
  <si>
    <t>sq inches</t>
  </si>
  <si>
    <t>Location</t>
  </si>
  <si>
    <t>from rear</t>
  </si>
  <si>
    <t>to Area</t>
  </si>
  <si>
    <t>Ratio</t>
  </si>
  <si>
    <t>Ski Axle</t>
  </si>
  <si>
    <t>Plane axle should be 35% of MAC ahead of CG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</si>
</sst>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0" borderId="0" xfId="0" applyProtection="1"/>
    <xf numFmtId="164" fontId="0" fillId="0" borderId="0" xfId="0" applyNumberFormat="1" applyProtection="1"/>
    <xf numFmtId="2" fontId="0" fillId="0" borderId="0" xfId="0" applyNumberFormat="1" applyProtection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E2" sqref="E2"/>
    </sheetView>
  </sheetViews>
  <sheetFormatPr defaultRowHeight="15"/>
  <cols>
    <col min="2" max="2" width="4.7109375" customWidth="1"/>
    <col min="4" max="4" width="5.85546875" customWidth="1"/>
    <col min="6" max="6" width="5.42578125" customWidth="1"/>
    <col min="7" max="7" width="7.7109375" customWidth="1"/>
    <col min="8" max="8" width="5.42578125" customWidth="1"/>
  </cols>
  <sheetData>
    <row r="1" spans="1:11">
      <c r="A1" t="s">
        <v>8</v>
      </c>
      <c r="E1" s="5">
        <v>14.7</v>
      </c>
    </row>
    <row r="2" spans="1:11">
      <c r="A2" s="2"/>
      <c r="B2" s="2"/>
      <c r="C2" s="2"/>
      <c r="D2" s="2"/>
      <c r="E2" s="2"/>
      <c r="F2" s="2"/>
      <c r="G2" s="2"/>
      <c r="H2" s="2"/>
      <c r="I2" s="2"/>
    </row>
    <row r="3" spans="1:11">
      <c r="A3" s="2" t="s">
        <v>9</v>
      </c>
      <c r="B3" s="2"/>
      <c r="C3" s="3">
        <f>IF(E1&lt;10,(ACOSH(E1+1.111)*1.3365)-0.1418,8*LOG(E1)-4)</f>
        <v>5.338538677985408</v>
      </c>
      <c r="D3" s="2"/>
      <c r="E3" s="2"/>
      <c r="F3" s="2"/>
      <c r="G3" s="2"/>
      <c r="H3" s="2"/>
      <c r="I3" s="2"/>
    </row>
    <row r="4" spans="1:11">
      <c r="A4" s="2"/>
      <c r="B4" s="2"/>
      <c r="C4" s="3"/>
      <c r="D4" s="2"/>
      <c r="E4" s="2" t="s">
        <v>19</v>
      </c>
      <c r="F4" s="2"/>
      <c r="G4" s="2"/>
      <c r="H4" s="2"/>
      <c r="I4" s="2"/>
    </row>
    <row r="5" spans="1:11">
      <c r="A5" s="2" t="s">
        <v>10</v>
      </c>
      <c r="B5" s="2"/>
      <c r="C5" s="3">
        <f>3*C3</f>
        <v>16.015616033956224</v>
      </c>
      <c r="D5" s="2"/>
      <c r="E5" s="2"/>
      <c r="F5" s="2"/>
      <c r="G5" s="2"/>
      <c r="H5" s="2"/>
      <c r="I5" s="2"/>
    </row>
    <row r="6" spans="1:11">
      <c r="A6" s="2"/>
      <c r="B6" s="2"/>
      <c r="C6" s="2"/>
      <c r="D6" s="2"/>
      <c r="E6" s="2"/>
      <c r="F6" s="2"/>
      <c r="G6" s="2"/>
      <c r="H6" s="2"/>
      <c r="I6" s="2"/>
    </row>
    <row r="7" spans="1:11">
      <c r="A7" s="2" t="s">
        <v>1</v>
      </c>
      <c r="B7" s="2"/>
      <c r="C7" s="2" t="s">
        <v>2</v>
      </c>
      <c r="D7" s="2"/>
      <c r="E7" s="2" t="s">
        <v>4</v>
      </c>
      <c r="F7" s="2"/>
      <c r="G7" s="2" t="s">
        <v>18</v>
      </c>
      <c r="H7" s="2"/>
      <c r="I7" s="2" t="s">
        <v>11</v>
      </c>
      <c r="K7" t="s">
        <v>0</v>
      </c>
    </row>
    <row r="8" spans="1:11">
      <c r="A8" s="2" t="s">
        <v>0</v>
      </c>
      <c r="B8" s="2"/>
      <c r="C8" s="2" t="s">
        <v>3</v>
      </c>
      <c r="D8" s="2"/>
      <c r="E8" s="2" t="s">
        <v>5</v>
      </c>
      <c r="F8" s="2"/>
      <c r="G8" s="2" t="s">
        <v>14</v>
      </c>
      <c r="H8" s="2"/>
      <c r="I8" s="2" t="s">
        <v>12</v>
      </c>
      <c r="K8" t="s">
        <v>16</v>
      </c>
    </row>
    <row r="9" spans="1:11">
      <c r="A9" s="2" t="s">
        <v>6</v>
      </c>
      <c r="B9" s="2"/>
      <c r="C9" s="2" t="s">
        <v>7</v>
      </c>
      <c r="D9" s="2"/>
      <c r="E9" s="2" t="s">
        <v>7</v>
      </c>
      <c r="F9" s="2"/>
      <c r="G9" s="2" t="s">
        <v>15</v>
      </c>
      <c r="H9" s="2"/>
      <c r="I9" s="2" t="s">
        <v>13</v>
      </c>
      <c r="K9" t="s">
        <v>17</v>
      </c>
    </row>
    <row r="10" spans="1:11">
      <c r="A10" s="2"/>
      <c r="B10" s="2"/>
      <c r="C10" s="2"/>
      <c r="D10" s="2"/>
      <c r="E10" s="2"/>
      <c r="F10" s="2"/>
      <c r="G10" s="2"/>
      <c r="H10" s="2"/>
      <c r="I10" s="2"/>
    </row>
    <row r="11" spans="1:11">
      <c r="A11" s="2">
        <v>0.5</v>
      </c>
      <c r="B11" s="2"/>
      <c r="C11" s="4">
        <f t="shared" ref="C11:C39" si="0">IF(A11&lt;10,(ACOSH(A11+1.111)*1.3365)-0.1418,8*LOG(A11)-4)</f>
        <v>1.2691774306258501</v>
      </c>
      <c r="D11" s="2"/>
      <c r="E11" s="4">
        <f>3*C11</f>
        <v>3.8075322918775503</v>
      </c>
      <c r="F11" s="2"/>
      <c r="G11" s="4">
        <f>POWER(C11,1.08)</f>
        <v>1.2936122747470506</v>
      </c>
      <c r="H11" s="2"/>
      <c r="I11" s="4">
        <f>2*(C11*E11)</f>
        <v>9.6648681024602077</v>
      </c>
      <c r="K11" s="1">
        <f>I11/A11</f>
        <v>19.329736204920415</v>
      </c>
    </row>
    <row r="12" spans="1:11">
      <c r="A12" s="2">
        <v>1</v>
      </c>
      <c r="B12" s="2"/>
      <c r="C12" s="4">
        <f t="shared" si="0"/>
        <v>1.7009607239253457</v>
      </c>
      <c r="D12" s="2"/>
      <c r="E12" s="4">
        <f t="shared" ref="E12:E39" si="1">3*C12</f>
        <v>5.1028821717760371</v>
      </c>
      <c r="F12" s="2"/>
      <c r="G12" s="4">
        <f t="shared" ref="G12:G39" si="2">POWER(C12,1.08)</f>
        <v>1.7748016691754167</v>
      </c>
      <c r="H12" s="2"/>
      <c r="I12" s="4">
        <f>2*(C12*E12)</f>
        <v>17.359604306019815</v>
      </c>
      <c r="K12" s="1">
        <f t="shared" ref="K12:K39" si="3">I12/A12</f>
        <v>17.359604306019815</v>
      </c>
    </row>
    <row r="13" spans="1:11">
      <c r="A13" s="2">
        <v>2</v>
      </c>
      <c r="B13" s="2"/>
      <c r="C13" s="4">
        <f t="shared" si="0"/>
        <v>2.2655010671654154</v>
      </c>
      <c r="D13" s="2"/>
      <c r="E13" s="4">
        <f t="shared" si="1"/>
        <v>6.7965032014962468</v>
      </c>
      <c r="F13" s="2"/>
      <c r="G13" s="4">
        <f t="shared" si="2"/>
        <v>2.4186744270315752</v>
      </c>
      <c r="H13" s="2"/>
      <c r="I13" s="4">
        <f t="shared" ref="I13:I39" si="4">2*(C13*E13)</f>
        <v>30.794970511965818</v>
      </c>
      <c r="K13" s="1">
        <f t="shared" si="3"/>
        <v>15.397485255982909</v>
      </c>
    </row>
    <row r="14" spans="1:11">
      <c r="A14" s="2">
        <v>3</v>
      </c>
      <c r="B14" s="2"/>
      <c r="C14" s="4">
        <f t="shared" si="0"/>
        <v>2.6537322047525294</v>
      </c>
      <c r="D14" s="2"/>
      <c r="E14" s="4">
        <f t="shared" si="1"/>
        <v>7.9611966142575881</v>
      </c>
      <c r="F14" s="2"/>
      <c r="G14" s="4">
        <f t="shared" si="2"/>
        <v>2.8692319782997044</v>
      </c>
      <c r="H14" s="2"/>
      <c r="I14" s="4">
        <f t="shared" si="4"/>
        <v>42.25376768724432</v>
      </c>
      <c r="K14" s="1">
        <f t="shared" si="3"/>
        <v>14.084589229081439</v>
      </c>
    </row>
    <row r="15" spans="1:11">
      <c r="A15" s="2">
        <v>4</v>
      </c>
      <c r="B15" s="2"/>
      <c r="C15" s="4">
        <f t="shared" si="0"/>
        <v>2.95197232101996</v>
      </c>
      <c r="D15" s="2"/>
      <c r="E15" s="4">
        <f t="shared" si="1"/>
        <v>8.8559169630598795</v>
      </c>
      <c r="F15" s="2"/>
      <c r="G15" s="4">
        <f t="shared" si="2"/>
        <v>3.2190021260118691</v>
      </c>
      <c r="H15" s="2"/>
      <c r="I15" s="4">
        <f t="shared" si="4"/>
        <v>52.284843504407817</v>
      </c>
      <c r="K15" s="1">
        <f t="shared" si="3"/>
        <v>13.071210876101954</v>
      </c>
    </row>
    <row r="16" spans="1:11">
      <c r="A16" s="2">
        <v>5</v>
      </c>
      <c r="B16" s="2"/>
      <c r="C16" s="4">
        <f t="shared" si="0"/>
        <v>3.1947387125751869</v>
      </c>
      <c r="D16" s="2"/>
      <c r="E16" s="4">
        <f t="shared" si="1"/>
        <v>9.5842161377255604</v>
      </c>
      <c r="F16" s="2"/>
      <c r="G16" s="4">
        <f t="shared" si="2"/>
        <v>3.5058245018695571</v>
      </c>
      <c r="H16" s="2"/>
      <c r="I16" s="4">
        <f t="shared" si="4"/>
        <v>61.238132649759372</v>
      </c>
      <c r="K16" s="1">
        <f t="shared" si="3"/>
        <v>12.247626529951875</v>
      </c>
    </row>
    <row r="17" spans="1:11">
      <c r="A17" s="2">
        <v>6</v>
      </c>
      <c r="B17" s="2"/>
      <c r="C17" s="4">
        <f t="shared" si="0"/>
        <v>3.3996697103816285</v>
      </c>
      <c r="D17" s="2"/>
      <c r="E17" s="4">
        <f t="shared" si="1"/>
        <v>10.199009131144885</v>
      </c>
      <c r="F17" s="2"/>
      <c r="G17" s="4">
        <f t="shared" si="2"/>
        <v>3.7493127087931666</v>
      </c>
      <c r="H17" s="2"/>
      <c r="I17" s="4">
        <f t="shared" si="4"/>
        <v>69.34652483811783</v>
      </c>
      <c r="K17" s="1">
        <f t="shared" si="3"/>
        <v>11.557754139686304</v>
      </c>
    </row>
    <row r="18" spans="1:11">
      <c r="A18" s="2">
        <v>7</v>
      </c>
      <c r="B18" s="2"/>
      <c r="C18" s="4">
        <f t="shared" si="0"/>
        <v>3.5770733084366602</v>
      </c>
      <c r="D18" s="2"/>
      <c r="E18" s="4">
        <f t="shared" si="1"/>
        <v>10.731219925309981</v>
      </c>
      <c r="F18" s="2"/>
      <c r="G18" s="4">
        <f t="shared" si="2"/>
        <v>3.9610476597308697</v>
      </c>
      <c r="H18" s="2"/>
      <c r="I18" s="4">
        <f t="shared" si="4"/>
        <v>76.772720723579965</v>
      </c>
      <c r="K18" s="1">
        <f t="shared" si="3"/>
        <v>10.967531531939995</v>
      </c>
    </row>
    <row r="19" spans="1:11">
      <c r="A19" s="2">
        <v>8</v>
      </c>
      <c r="B19" s="2"/>
      <c r="C19" s="4">
        <f t="shared" si="0"/>
        <v>3.7335211263013184</v>
      </c>
      <c r="D19" s="2"/>
      <c r="E19" s="4">
        <f t="shared" si="1"/>
        <v>11.200563378903954</v>
      </c>
      <c r="F19" s="2"/>
      <c r="G19" s="4">
        <f t="shared" si="2"/>
        <v>4.1484714175057853</v>
      </c>
      <c r="H19" s="2"/>
      <c r="I19" s="4">
        <f t="shared" si="4"/>
        <v>83.635080003229589</v>
      </c>
      <c r="K19" s="1">
        <f t="shared" si="3"/>
        <v>10.454385000403699</v>
      </c>
    </row>
    <row r="20" spans="1:11">
      <c r="A20" s="2">
        <v>9</v>
      </c>
      <c r="B20" s="2"/>
      <c r="C20" s="4">
        <f t="shared" si="0"/>
        <v>3.8734692574857794</v>
      </c>
      <c r="D20" s="2"/>
      <c r="E20" s="4">
        <f t="shared" si="1"/>
        <v>11.620407772457337</v>
      </c>
      <c r="F20" s="2"/>
      <c r="G20" s="4">
        <f t="shared" si="2"/>
        <v>4.3166627786955791</v>
      </c>
      <c r="H20" s="2"/>
      <c r="I20" s="4">
        <f t="shared" si="4"/>
        <v>90.022584532124611</v>
      </c>
      <c r="K20" s="1">
        <f t="shared" si="3"/>
        <v>10.00250939245829</v>
      </c>
    </row>
    <row r="21" spans="1:11">
      <c r="A21" s="2">
        <v>10</v>
      </c>
      <c r="B21" s="2"/>
      <c r="C21" s="4">
        <f t="shared" si="0"/>
        <v>4</v>
      </c>
      <c r="D21" s="2"/>
      <c r="E21" s="4">
        <f t="shared" si="1"/>
        <v>12</v>
      </c>
      <c r="F21" s="2"/>
      <c r="G21" s="4">
        <f t="shared" si="2"/>
        <v>4.4691485522888801</v>
      </c>
      <c r="H21" s="2"/>
      <c r="I21" s="4">
        <f t="shared" si="4"/>
        <v>96</v>
      </c>
      <c r="K21" s="1">
        <f t="shared" si="3"/>
        <v>9.6</v>
      </c>
    </row>
    <row r="22" spans="1:11">
      <c r="A22" s="2">
        <v>11</v>
      </c>
      <c r="B22" s="2"/>
      <c r="C22" s="4">
        <f t="shared" si="0"/>
        <v>4.3311414812658011</v>
      </c>
      <c r="D22" s="2"/>
      <c r="E22" s="4">
        <f t="shared" si="1"/>
        <v>12.993424443797403</v>
      </c>
      <c r="F22" s="2"/>
      <c r="G22" s="4">
        <f t="shared" si="2"/>
        <v>4.870017931481307</v>
      </c>
      <c r="H22" s="2"/>
      <c r="I22" s="4">
        <f t="shared" si="4"/>
        <v>112.55271918444791</v>
      </c>
      <c r="K22" s="1">
        <f t="shared" si="3"/>
        <v>10.232065380404356</v>
      </c>
    </row>
    <row r="23" spans="1:11">
      <c r="A23" s="2">
        <v>12</v>
      </c>
      <c r="B23" s="2"/>
      <c r="C23" s="4">
        <f t="shared" si="0"/>
        <v>4.6334499683809991</v>
      </c>
      <c r="D23" s="2"/>
      <c r="E23" s="4">
        <f t="shared" si="1"/>
        <v>13.900349905142997</v>
      </c>
      <c r="F23" s="2"/>
      <c r="G23" s="4">
        <f t="shared" si="2"/>
        <v>5.2381367975657724</v>
      </c>
      <c r="H23" s="2"/>
      <c r="I23" s="4">
        <f t="shared" si="4"/>
        <v>128.81315165693928</v>
      </c>
      <c r="K23" s="1">
        <f t="shared" si="3"/>
        <v>10.734429304744941</v>
      </c>
    </row>
    <row r="24" spans="1:11">
      <c r="A24" s="2">
        <v>13</v>
      </c>
      <c r="B24" s="2"/>
      <c r="C24" s="4">
        <f t="shared" si="0"/>
        <v>4.9115468184546938</v>
      </c>
      <c r="D24" s="2"/>
      <c r="E24" s="4">
        <f t="shared" si="1"/>
        <v>14.734640455364081</v>
      </c>
      <c r="F24" s="2"/>
      <c r="G24" s="4">
        <f t="shared" si="2"/>
        <v>5.5784783419124127</v>
      </c>
      <c r="H24" s="2"/>
      <c r="I24" s="4">
        <f t="shared" si="4"/>
        <v>144.73975289923456</v>
      </c>
      <c r="K24" s="1">
        <f t="shared" si="3"/>
        <v>11.133827146094966</v>
      </c>
    </row>
    <row r="25" spans="1:11">
      <c r="A25" s="2">
        <v>14</v>
      </c>
      <c r="B25" s="2"/>
      <c r="C25" s="4">
        <f t="shared" si="0"/>
        <v>5.1690242854259036</v>
      </c>
      <c r="D25" s="2"/>
      <c r="E25" s="4">
        <f t="shared" si="1"/>
        <v>15.507072856277711</v>
      </c>
      <c r="F25" s="2"/>
      <c r="G25" s="4">
        <f t="shared" si="2"/>
        <v>5.8949653731996108</v>
      </c>
      <c r="H25" s="2"/>
      <c r="I25" s="4">
        <f t="shared" si="4"/>
        <v>160.31287237993664</v>
      </c>
      <c r="K25" s="1">
        <f t="shared" si="3"/>
        <v>11.45091945570976</v>
      </c>
    </row>
    <row r="26" spans="1:11">
      <c r="A26" s="2">
        <v>15</v>
      </c>
      <c r="B26" s="2"/>
      <c r="C26" s="4">
        <f t="shared" si="0"/>
        <v>5.4087300724454508</v>
      </c>
      <c r="D26" s="2"/>
      <c r="E26" s="4">
        <f t="shared" si="1"/>
        <v>16.226190217336352</v>
      </c>
      <c r="F26" s="2"/>
      <c r="G26" s="4">
        <f t="shared" si="2"/>
        <v>6.1907452453051954</v>
      </c>
      <c r="H26" s="2"/>
      <c r="I26" s="4">
        <f t="shared" si="4"/>
        <v>175.52616597945462</v>
      </c>
      <c r="K26" s="1">
        <f t="shared" si="3"/>
        <v>11.701744398630307</v>
      </c>
    </row>
    <row r="27" spans="1:11">
      <c r="A27" s="2">
        <v>16</v>
      </c>
      <c r="B27" s="2"/>
      <c r="C27" s="4">
        <f t="shared" si="0"/>
        <v>5.6329598612473983</v>
      </c>
      <c r="D27" s="2"/>
      <c r="E27" s="4">
        <f t="shared" si="1"/>
        <v>16.898879583742193</v>
      </c>
      <c r="F27" s="2"/>
      <c r="G27" s="4">
        <f t="shared" si="2"/>
        <v>6.4683809458099342</v>
      </c>
      <c r="H27" s="2"/>
      <c r="I27" s="4">
        <f t="shared" si="4"/>
        <v>190.38142079054583</v>
      </c>
      <c r="K27" s="1">
        <f t="shared" si="3"/>
        <v>11.898838799409114</v>
      </c>
    </row>
    <row r="28" spans="1:11">
      <c r="A28" s="2">
        <v>17</v>
      </c>
      <c r="B28" s="2"/>
      <c r="C28" s="4">
        <f t="shared" si="0"/>
        <v>5.8435913710261911</v>
      </c>
      <c r="D28" s="2"/>
      <c r="E28" s="4">
        <f t="shared" si="1"/>
        <v>17.530774113078571</v>
      </c>
      <c r="F28" s="2"/>
      <c r="G28" s="4">
        <f t="shared" si="2"/>
        <v>6.7299870141710718</v>
      </c>
      <c r="H28" s="2"/>
      <c r="I28" s="4">
        <f t="shared" si="4"/>
        <v>204.88536066919053</v>
      </c>
      <c r="K28" s="1">
        <f t="shared" si="3"/>
        <v>12.052080039364149</v>
      </c>
    </row>
    <row r="29" spans="1:11">
      <c r="A29" s="2">
        <v>18</v>
      </c>
      <c r="B29" s="2"/>
      <c r="C29" s="4">
        <f t="shared" si="0"/>
        <v>6.0421800408264481</v>
      </c>
      <c r="D29" s="2"/>
      <c r="E29" s="4">
        <f t="shared" si="1"/>
        <v>18.126540122479344</v>
      </c>
      <c r="F29" s="2"/>
      <c r="G29" s="4">
        <f t="shared" si="2"/>
        <v>6.9773282493330218</v>
      </c>
      <c r="H29" s="2"/>
      <c r="I29" s="4">
        <f t="shared" si="4"/>
        <v>219.04763787456898</v>
      </c>
      <c r="K29" s="1">
        <f t="shared" si="3"/>
        <v>12.169313215253831</v>
      </c>
    </row>
    <row r="30" spans="1:11">
      <c r="A30" s="2">
        <v>19</v>
      </c>
      <c r="B30" s="2"/>
      <c r="C30" s="4">
        <f t="shared" si="0"/>
        <v>6.2300288076226309</v>
      </c>
      <c r="D30" s="2"/>
      <c r="E30" s="4">
        <f t="shared" si="1"/>
        <v>18.690086422867893</v>
      </c>
      <c r="F30" s="2"/>
      <c r="G30" s="4">
        <f t="shared" si="2"/>
        <v>7.2118927439947544</v>
      </c>
      <c r="H30" s="2"/>
      <c r="I30" s="4">
        <f t="shared" si="4"/>
        <v>232.87955366284717</v>
      </c>
      <c r="K30" s="1">
        <f t="shared" si="3"/>
        <v>12.256818613834062</v>
      </c>
    </row>
    <row r="31" spans="1:11">
      <c r="A31" s="2">
        <v>20</v>
      </c>
      <c r="B31" s="2"/>
      <c r="C31" s="4">
        <f t="shared" si="0"/>
        <v>6.40823996531185</v>
      </c>
      <c r="D31" s="2"/>
      <c r="E31" s="4">
        <f t="shared" si="1"/>
        <v>19.22471989593555</v>
      </c>
      <c r="F31" s="2"/>
      <c r="G31" s="4">
        <f t="shared" si="2"/>
        <v>7.4349468359985362</v>
      </c>
      <c r="H31" s="2"/>
      <c r="I31" s="4">
        <f t="shared" si="4"/>
        <v>246.39323671812014</v>
      </c>
      <c r="K31" s="1">
        <f t="shared" si="3"/>
        <v>12.319661835906007</v>
      </c>
    </row>
    <row r="32" spans="1:11">
      <c r="A32" s="2">
        <v>30</v>
      </c>
      <c r="B32" s="2"/>
      <c r="C32" s="4">
        <f t="shared" si="0"/>
        <v>7.816970037757299</v>
      </c>
      <c r="D32" s="2"/>
      <c r="E32" s="4">
        <f t="shared" si="1"/>
        <v>23.450910113271895</v>
      </c>
      <c r="F32" s="2"/>
      <c r="G32" s="4">
        <f t="shared" si="2"/>
        <v>9.2147068428138326</v>
      </c>
      <c r="H32" s="2"/>
      <c r="I32" s="4">
        <f t="shared" si="4"/>
        <v>366.63012342717207</v>
      </c>
      <c r="K32" s="1">
        <f t="shared" si="3"/>
        <v>12.221004114239069</v>
      </c>
    </row>
    <row r="33" spans="1:11">
      <c r="A33" s="2">
        <v>40</v>
      </c>
      <c r="B33" s="2"/>
      <c r="C33" s="4">
        <f t="shared" si="0"/>
        <v>8.8164799306236983</v>
      </c>
      <c r="D33" s="2"/>
      <c r="E33" s="4">
        <f t="shared" si="1"/>
        <v>26.449439791871093</v>
      </c>
      <c r="F33" s="2"/>
      <c r="G33" s="4">
        <f t="shared" si="2"/>
        <v>10.493463134581226</v>
      </c>
      <c r="H33" s="2"/>
      <c r="I33" s="4">
        <f t="shared" si="4"/>
        <v>466.38191020254266</v>
      </c>
      <c r="K33" s="1">
        <f t="shared" si="3"/>
        <v>11.659547755063567</v>
      </c>
    </row>
    <row r="34" spans="1:11">
      <c r="A34" s="2">
        <v>50</v>
      </c>
      <c r="B34" s="2"/>
      <c r="C34" s="4">
        <f t="shared" si="0"/>
        <v>9.59176003468815</v>
      </c>
      <c r="D34" s="2"/>
      <c r="E34" s="4">
        <f t="shared" si="1"/>
        <v>28.77528010406445</v>
      </c>
      <c r="F34" s="2"/>
      <c r="G34" s="4">
        <f t="shared" si="2"/>
        <v>11.4934436131403</v>
      </c>
      <c r="H34" s="2"/>
      <c r="I34" s="4">
        <f t="shared" si="4"/>
        <v>552.01116337824487</v>
      </c>
      <c r="K34" s="1">
        <f t="shared" si="3"/>
        <v>11.040223267564897</v>
      </c>
    </row>
    <row r="35" spans="1:11">
      <c r="A35" s="2">
        <v>100</v>
      </c>
      <c r="B35" s="2"/>
      <c r="C35" s="4">
        <f t="shared" si="0"/>
        <v>12</v>
      </c>
      <c r="D35" s="2"/>
      <c r="E35" s="4">
        <f t="shared" si="1"/>
        <v>36</v>
      </c>
      <c r="F35" s="2"/>
      <c r="G35" s="4">
        <f t="shared" si="2"/>
        <v>14.63914612110473</v>
      </c>
      <c r="H35" s="2"/>
      <c r="I35" s="4">
        <f t="shared" si="4"/>
        <v>864</v>
      </c>
      <c r="K35" s="1">
        <f t="shared" si="3"/>
        <v>8.64</v>
      </c>
    </row>
    <row r="36" spans="1:11">
      <c r="A36" s="2">
        <v>500</v>
      </c>
      <c r="B36" s="2"/>
      <c r="C36" s="4">
        <f t="shared" si="0"/>
        <v>17.59176003468815</v>
      </c>
      <c r="D36" s="2"/>
      <c r="E36" s="4">
        <f t="shared" si="1"/>
        <v>52.77528010406445</v>
      </c>
      <c r="F36" s="2"/>
      <c r="G36" s="4">
        <f t="shared" si="2"/>
        <v>22.127585914851313</v>
      </c>
      <c r="H36" s="2"/>
      <c r="I36" s="4">
        <f t="shared" si="4"/>
        <v>1856.8201267083073</v>
      </c>
      <c r="K36" s="1">
        <f t="shared" si="3"/>
        <v>3.7136402534166146</v>
      </c>
    </row>
    <row r="37" spans="1:11">
      <c r="A37" s="2">
        <v>1000</v>
      </c>
      <c r="B37" s="2"/>
      <c r="C37" s="4">
        <f t="shared" si="0"/>
        <v>20</v>
      </c>
      <c r="D37" s="2"/>
      <c r="E37" s="4">
        <f t="shared" si="1"/>
        <v>60</v>
      </c>
      <c r="F37" s="2"/>
      <c r="G37" s="4">
        <f t="shared" si="2"/>
        <v>25.41630393831867</v>
      </c>
      <c r="H37" s="2"/>
      <c r="I37" s="4">
        <f t="shared" si="4"/>
        <v>2400</v>
      </c>
      <c r="K37" s="1">
        <f t="shared" si="3"/>
        <v>2.4</v>
      </c>
    </row>
    <row r="38" spans="1:11">
      <c r="A38" s="2">
        <v>2000</v>
      </c>
      <c r="C38" s="1">
        <f t="shared" si="0"/>
        <v>22.40823996531185</v>
      </c>
      <c r="E38" s="1">
        <f t="shared" si="1"/>
        <v>67.22471989593555</v>
      </c>
      <c r="G38" s="4">
        <f t="shared" si="2"/>
        <v>28.736929752178046</v>
      </c>
      <c r="I38" s="1">
        <f t="shared" si="4"/>
        <v>3012.7753100579953</v>
      </c>
      <c r="K38" s="1">
        <f t="shared" si="3"/>
        <v>1.5063876550289976</v>
      </c>
    </row>
    <row r="39" spans="1:11">
      <c r="A39" s="2">
        <v>3000</v>
      </c>
      <c r="C39" s="1">
        <f t="shared" si="0"/>
        <v>23.816970037757301</v>
      </c>
      <c r="E39" s="1">
        <f t="shared" si="1"/>
        <v>71.450910113271902</v>
      </c>
      <c r="G39" s="4">
        <f t="shared" si="2"/>
        <v>30.692865138246756</v>
      </c>
      <c r="I39" s="1">
        <f t="shared" si="4"/>
        <v>3403.488370676574</v>
      </c>
      <c r="K39" s="1">
        <f t="shared" si="3"/>
        <v>1.134496123558858</v>
      </c>
    </row>
    <row r="40" spans="1:11">
      <c r="C40" s="1"/>
      <c r="E40" s="1"/>
      <c r="I40" s="1"/>
      <c r="K40" s="1"/>
    </row>
  </sheetData>
  <sheetProtection password="CA03" sheet="1" objects="1" scenarios="1"/>
  <protectedRanges>
    <protectedRange sqref="E1" name="Range"/>
  </protectedRange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cp:lastPrinted>2012-02-16T22:38:42Z</cp:lastPrinted>
  <dcterms:created xsi:type="dcterms:W3CDTF">2012-02-13T21:21:09Z</dcterms:created>
  <dcterms:modified xsi:type="dcterms:W3CDTF">2016-08-31T15:49:12Z</dcterms:modified>
</cp:coreProperties>
</file>