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315" windowHeight="9495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E13" i="1"/>
  <c r="T24"/>
  <c r="S24"/>
  <c r="R24"/>
  <c r="Q24"/>
  <c r="P24"/>
  <c r="O24"/>
  <c r="N24"/>
  <c r="M24"/>
  <c r="L24"/>
  <c r="K24"/>
  <c r="J24"/>
  <c r="I24"/>
  <c r="H24"/>
  <c r="G24"/>
  <c r="F24"/>
  <c r="E24"/>
  <c r="D24"/>
  <c r="K11"/>
  <c r="K13" s="1"/>
  <c r="K8"/>
  <c r="K7"/>
  <c r="H11"/>
  <c r="H13" s="1"/>
  <c r="H8"/>
  <c r="H7"/>
  <c r="E11"/>
  <c r="E8"/>
  <c r="E7"/>
  <c r="T18"/>
  <c r="S18"/>
  <c r="R18"/>
  <c r="Q18"/>
  <c r="P18"/>
  <c r="O18"/>
  <c r="N18"/>
  <c r="J18"/>
  <c r="I18"/>
  <c r="H18"/>
  <c r="G18"/>
  <c r="F18"/>
  <c r="E18"/>
  <c r="D18"/>
  <c r="T20" l="1"/>
  <c r="T22" s="1"/>
  <c r="S20"/>
  <c r="S22" s="1"/>
  <c r="R20"/>
  <c r="R22" s="1"/>
  <c r="Q20"/>
  <c r="Q22" s="1"/>
  <c r="P20"/>
  <c r="P22" s="1"/>
  <c r="O20"/>
  <c r="O22" s="1"/>
  <c r="N20"/>
  <c r="N22" s="1"/>
  <c r="M20"/>
  <c r="M22" s="1"/>
  <c r="L20"/>
  <c r="L22" s="1"/>
  <c r="K20"/>
  <c r="K22" s="1"/>
  <c r="J20"/>
  <c r="J22" s="1"/>
  <c r="I20"/>
  <c r="I22" s="1"/>
  <c r="H20"/>
  <c r="H22" s="1"/>
  <c r="G20"/>
  <c r="G22" s="1"/>
  <c r="F20"/>
  <c r="F22" s="1"/>
  <c r="E20"/>
  <c r="E22" s="1"/>
  <c r="D20"/>
  <c r="D22" s="1"/>
</calcChain>
</file>

<file path=xl/sharedStrings.xml><?xml version="1.0" encoding="utf-8"?>
<sst xmlns="http://schemas.openxmlformats.org/spreadsheetml/2006/main" count="16" uniqueCount="14">
  <si>
    <t>Enter Wing Length in Inches</t>
  </si>
  <si>
    <t>Wing Loading in oz/sq ft</t>
  </si>
  <si>
    <t>Landing Speed in M/H</t>
  </si>
  <si>
    <t>Enter Weight in Pounds</t>
  </si>
  <si>
    <t>Wing Aspect Ratio</t>
  </si>
  <si>
    <t>Enter Wing Area in Square Inches</t>
  </si>
  <si>
    <t>Average Wing Width in Inches</t>
  </si>
  <si>
    <t>Wing Area</t>
  </si>
  <si>
    <t>Wing Length</t>
  </si>
  <si>
    <t>Average Wing Width</t>
  </si>
  <si>
    <t>Aspect Ratio</t>
  </si>
  <si>
    <t>Weight</t>
  </si>
  <si>
    <t>by Tom Elliot</t>
  </si>
  <si>
    <t>Approximate Landing Speed at 5280' AMSL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</si>
</sst>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Font="1"/>
    <xf numFmtId="0" fontId="0" fillId="0" borderId="0" xfId="0" applyAlignment="1"/>
    <xf numFmtId="0" fontId="2" fillId="0" borderId="0" xfId="0" applyFont="1" applyAlignment="1"/>
    <xf numFmtId="1" fontId="0" fillId="0" borderId="0" xfId="0" applyNumberFormat="1"/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4" fillId="0" borderId="0" xfId="0" applyFont="1"/>
    <xf numFmtId="0" fontId="5" fillId="0" borderId="0" xfId="0" applyFont="1"/>
    <xf numFmtId="2" fontId="3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53"/>
  <sheetViews>
    <sheetView tabSelected="1" workbookViewId="0">
      <selection activeCell="H11" sqref="H11"/>
    </sheetView>
  </sheetViews>
  <sheetFormatPr defaultRowHeight="15"/>
  <cols>
    <col min="2" max="2" width="10.7109375" customWidth="1"/>
    <col min="3" max="3" width="9.7109375" customWidth="1"/>
    <col min="5" max="5" width="9.5703125" bestFit="1" customWidth="1"/>
  </cols>
  <sheetData>
    <row r="2" spans="1:23" ht="46.5">
      <c r="A2" s="14" t="s">
        <v>13</v>
      </c>
      <c r="B2" s="15"/>
      <c r="C2" s="15"/>
      <c r="D2" s="15"/>
      <c r="E2" s="15"/>
      <c r="F2" s="15"/>
      <c r="G2" s="15"/>
      <c r="H2" s="15"/>
      <c r="I2" s="15"/>
      <c r="J2" s="14"/>
      <c r="K2" s="6"/>
      <c r="L2" s="6"/>
      <c r="M2" s="6"/>
      <c r="N2" s="5"/>
      <c r="O2" s="5"/>
      <c r="P2" s="5"/>
      <c r="Q2" s="5"/>
      <c r="R2" s="5"/>
      <c r="S2" s="5"/>
      <c r="T2" s="5"/>
      <c r="U2" s="5"/>
      <c r="V2" s="5"/>
    </row>
    <row r="3" spans="1:23">
      <c r="C3" t="s">
        <v>12</v>
      </c>
    </row>
    <row r="6" spans="1:23">
      <c r="A6" s="2" t="s">
        <v>0</v>
      </c>
      <c r="E6" s="8">
        <v>50</v>
      </c>
      <c r="F6" s="1"/>
      <c r="H6" s="9">
        <v>72</v>
      </c>
      <c r="J6" s="1"/>
      <c r="K6" s="10">
        <v>100</v>
      </c>
      <c r="L6" s="1"/>
      <c r="M6" s="1"/>
      <c r="N6" s="1"/>
      <c r="O6" s="1"/>
      <c r="P6" s="1"/>
      <c r="Q6" s="1"/>
      <c r="S6" s="1"/>
      <c r="U6" s="1"/>
    </row>
    <row r="7" spans="1:23">
      <c r="A7" s="4" t="s">
        <v>6</v>
      </c>
      <c r="B7" s="2"/>
      <c r="D7" s="1"/>
      <c r="E7" s="1">
        <f>E9/E6</f>
        <v>10</v>
      </c>
      <c r="F7" s="1"/>
      <c r="G7" s="1"/>
      <c r="H7" s="1">
        <f>H9/H6</f>
        <v>11.902777777777779</v>
      </c>
      <c r="I7" s="1"/>
      <c r="J7" s="1"/>
      <c r="K7" s="1">
        <f>K9/K6</f>
        <v>20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4" t="s">
        <v>4</v>
      </c>
      <c r="B8" s="2"/>
      <c r="D8" s="1"/>
      <c r="E8" s="1">
        <f>POWER(E6,2)/E9</f>
        <v>5</v>
      </c>
      <c r="F8" s="1"/>
      <c r="G8" s="1"/>
      <c r="H8" s="1">
        <f>POWER(H6,2)/H9</f>
        <v>6.0490081680280046</v>
      </c>
      <c r="I8" s="1"/>
      <c r="J8" s="1"/>
      <c r="K8" s="1">
        <f>POWER(K6,2)/K9</f>
        <v>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3">
      <c r="A9" s="2" t="s">
        <v>5</v>
      </c>
      <c r="B9" s="2"/>
      <c r="C9" s="2"/>
      <c r="D9" s="4"/>
      <c r="E9" s="8">
        <v>500</v>
      </c>
      <c r="F9" s="1"/>
      <c r="H9" s="9">
        <v>857</v>
      </c>
      <c r="J9" s="1"/>
      <c r="K9" s="10">
        <v>2000</v>
      </c>
      <c r="L9" s="1"/>
      <c r="M9" s="1"/>
      <c r="N9" s="1"/>
      <c r="O9" s="1"/>
      <c r="P9" s="1"/>
      <c r="Q9" s="1"/>
      <c r="R9" s="1"/>
      <c r="S9" s="1"/>
      <c r="U9" s="1"/>
      <c r="V9" s="1"/>
    </row>
    <row r="10" spans="1:23">
      <c r="A10" s="2" t="s">
        <v>3</v>
      </c>
      <c r="E10" s="8">
        <v>3.5</v>
      </c>
      <c r="F10" s="1"/>
      <c r="H10" s="9">
        <v>21.5</v>
      </c>
      <c r="J10" s="1"/>
      <c r="K10" s="10">
        <v>26</v>
      </c>
      <c r="L10" s="1"/>
      <c r="M10" s="1"/>
      <c r="N10" s="1"/>
      <c r="O10" s="1"/>
      <c r="P10" s="1"/>
      <c r="Q10" s="1"/>
      <c r="R10" s="1"/>
      <c r="S10" s="1"/>
      <c r="U10" s="1"/>
      <c r="V10" s="1"/>
    </row>
    <row r="11" spans="1:23">
      <c r="A11" s="4" t="s">
        <v>1</v>
      </c>
      <c r="B11" s="2"/>
      <c r="C11" s="2"/>
      <c r="D11" s="3"/>
      <c r="E11" s="3">
        <f>E10*16/(E9/144)</f>
        <v>16.128</v>
      </c>
      <c r="F11" s="3"/>
      <c r="G11" s="3"/>
      <c r="H11" s="3">
        <f>H10*16/(H9/144)</f>
        <v>57.801633605600927</v>
      </c>
      <c r="I11" s="3"/>
      <c r="J11" s="3"/>
      <c r="K11" s="3">
        <f>K10*16/(K9/144)</f>
        <v>29.951999999999998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3">
      <c r="A12" s="4"/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3" ht="15.75" customHeight="1">
      <c r="A13" s="11" t="s">
        <v>2</v>
      </c>
      <c r="B13" s="12"/>
      <c r="D13" s="3"/>
      <c r="E13" s="13">
        <f>IF(E10&lt;20,(SQRT(E10)*SQRT(E11)*(1+1/E10)), SQRT(E11)*4.7)*1.15</f>
        <v>11.108785712218953</v>
      </c>
      <c r="F13" s="3"/>
      <c r="G13" s="3"/>
      <c r="H13" s="13">
        <f>IF(H10&lt;20,(SQRT(H10)*SQRT(H11)*(1+1/H10)), SQRT(H11)*4.7)*1.15</f>
        <v>41.092801914628133</v>
      </c>
      <c r="I13" s="3"/>
      <c r="J13" s="3"/>
      <c r="K13" s="13">
        <f>IF(K10&lt;20,(SQRT(K10)*SQRT(K11)*(1+1/K10)), SQRT(K11)*4.7)*1.15</f>
        <v>29.580711228772032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3" ht="15.75" customHeight="1">
      <c r="A14" s="4"/>
      <c r="B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ht="15.75" customHeight="1">
      <c r="A15" s="4"/>
      <c r="B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3">
      <c r="A16" s="2"/>
      <c r="B16" s="2"/>
      <c r="C16" s="3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  <c r="S16" s="1"/>
      <c r="U16" s="1"/>
      <c r="W16" s="1"/>
    </row>
    <row r="17" spans="1:26" ht="18.75">
      <c r="A17" t="s">
        <v>8</v>
      </c>
      <c r="C17" s="13"/>
      <c r="D17" s="7">
        <v>20</v>
      </c>
      <c r="E17" s="7">
        <v>25</v>
      </c>
      <c r="F17" s="7">
        <v>30</v>
      </c>
      <c r="G17" s="7">
        <v>35</v>
      </c>
      <c r="H17" s="7">
        <v>40</v>
      </c>
      <c r="I17" s="7">
        <v>45</v>
      </c>
      <c r="J17" s="7">
        <v>50</v>
      </c>
      <c r="K17" s="7">
        <v>55</v>
      </c>
      <c r="L17" s="7">
        <v>60</v>
      </c>
      <c r="M17" s="7">
        <v>65</v>
      </c>
      <c r="N17" s="7">
        <v>70</v>
      </c>
      <c r="O17" s="7">
        <v>75</v>
      </c>
      <c r="P17" s="7">
        <v>80</v>
      </c>
      <c r="Q17" s="7">
        <v>85</v>
      </c>
      <c r="R17" s="7">
        <v>90</v>
      </c>
      <c r="S17" s="7">
        <v>95</v>
      </c>
      <c r="T17" s="7">
        <v>100</v>
      </c>
      <c r="U17" s="3"/>
    </row>
    <row r="18" spans="1:26">
      <c r="A18" s="4" t="s">
        <v>9</v>
      </c>
      <c r="C18" s="7"/>
      <c r="D18" s="7">
        <f t="shared" ref="D18:T18" si="0">(D17/D19)</f>
        <v>4</v>
      </c>
      <c r="E18" s="7">
        <f t="shared" si="0"/>
        <v>5</v>
      </c>
      <c r="F18" s="7">
        <f t="shared" si="0"/>
        <v>6</v>
      </c>
      <c r="G18" s="7">
        <f t="shared" si="0"/>
        <v>7</v>
      </c>
      <c r="H18" s="7">
        <f t="shared" si="0"/>
        <v>8</v>
      </c>
      <c r="I18" s="7">
        <f t="shared" si="0"/>
        <v>9</v>
      </c>
      <c r="J18" s="7">
        <f t="shared" si="0"/>
        <v>10</v>
      </c>
      <c r="K18" s="7">
        <v>11</v>
      </c>
      <c r="L18" s="7">
        <v>12</v>
      </c>
      <c r="M18" s="7">
        <v>13</v>
      </c>
      <c r="N18" s="7">
        <f t="shared" si="0"/>
        <v>14</v>
      </c>
      <c r="O18" s="7">
        <f t="shared" si="0"/>
        <v>15</v>
      </c>
      <c r="P18" s="7">
        <f t="shared" si="0"/>
        <v>16</v>
      </c>
      <c r="Q18" s="7">
        <f t="shared" si="0"/>
        <v>17</v>
      </c>
      <c r="R18" s="7">
        <f t="shared" si="0"/>
        <v>18</v>
      </c>
      <c r="S18" s="7">
        <f t="shared" si="0"/>
        <v>19</v>
      </c>
      <c r="T18" s="7">
        <f t="shared" si="0"/>
        <v>20</v>
      </c>
      <c r="U18" s="3"/>
    </row>
    <row r="19" spans="1:26">
      <c r="A19" s="4" t="s">
        <v>10</v>
      </c>
      <c r="C19" s="7"/>
      <c r="D19" s="7">
        <v>5</v>
      </c>
      <c r="E19" s="7">
        <v>5</v>
      </c>
      <c r="F19" s="7">
        <v>5</v>
      </c>
      <c r="G19" s="7">
        <v>5</v>
      </c>
      <c r="H19" s="7">
        <v>5</v>
      </c>
      <c r="I19" s="7">
        <v>5</v>
      </c>
      <c r="J19" s="7">
        <v>5</v>
      </c>
      <c r="K19" s="7">
        <v>5</v>
      </c>
      <c r="L19" s="7">
        <v>5</v>
      </c>
      <c r="M19" s="7">
        <v>5</v>
      </c>
      <c r="N19" s="7">
        <v>5</v>
      </c>
      <c r="O19" s="7">
        <v>5</v>
      </c>
      <c r="P19" s="7">
        <v>5</v>
      </c>
      <c r="Q19" s="7">
        <v>5</v>
      </c>
      <c r="R19" s="7">
        <v>5</v>
      </c>
      <c r="S19" s="7">
        <v>5</v>
      </c>
      <c r="T19" s="7">
        <v>5</v>
      </c>
      <c r="U19" s="3"/>
    </row>
    <row r="20" spans="1:26">
      <c r="A20" s="4" t="s">
        <v>7</v>
      </c>
      <c r="C20" s="7"/>
      <c r="D20" s="7">
        <f t="shared" ref="D20:T20" si="1">D17*D18</f>
        <v>80</v>
      </c>
      <c r="E20" s="7">
        <f t="shared" si="1"/>
        <v>125</v>
      </c>
      <c r="F20" s="7">
        <f t="shared" si="1"/>
        <v>180</v>
      </c>
      <c r="G20" s="7">
        <f t="shared" si="1"/>
        <v>245</v>
      </c>
      <c r="H20" s="7">
        <f t="shared" si="1"/>
        <v>320</v>
      </c>
      <c r="I20" s="7">
        <f t="shared" si="1"/>
        <v>405</v>
      </c>
      <c r="J20" s="7">
        <f t="shared" si="1"/>
        <v>500</v>
      </c>
      <c r="K20" s="7">
        <f t="shared" si="1"/>
        <v>605</v>
      </c>
      <c r="L20" s="7">
        <f t="shared" si="1"/>
        <v>720</v>
      </c>
      <c r="M20" s="7">
        <f t="shared" si="1"/>
        <v>845</v>
      </c>
      <c r="N20" s="7">
        <f t="shared" si="1"/>
        <v>980</v>
      </c>
      <c r="O20" s="7">
        <f t="shared" si="1"/>
        <v>1125</v>
      </c>
      <c r="P20" s="7">
        <f t="shared" si="1"/>
        <v>1280</v>
      </c>
      <c r="Q20" s="7">
        <f t="shared" si="1"/>
        <v>1445</v>
      </c>
      <c r="R20" s="7">
        <f t="shared" si="1"/>
        <v>1620</v>
      </c>
      <c r="S20" s="7">
        <f t="shared" si="1"/>
        <v>1805</v>
      </c>
      <c r="T20" s="7">
        <f t="shared" si="1"/>
        <v>2000</v>
      </c>
      <c r="U20" s="3"/>
    </row>
    <row r="21" spans="1:26">
      <c r="A21" s="4" t="s">
        <v>11</v>
      </c>
      <c r="C21" s="3"/>
      <c r="D21" s="3">
        <v>0.5</v>
      </c>
      <c r="E21" s="3">
        <v>1</v>
      </c>
      <c r="F21" s="3">
        <v>1.5</v>
      </c>
      <c r="G21" s="3">
        <v>2</v>
      </c>
      <c r="H21" s="3">
        <v>2.5</v>
      </c>
      <c r="I21" s="3">
        <v>3</v>
      </c>
      <c r="J21" s="3">
        <v>3.5</v>
      </c>
      <c r="K21" s="3">
        <v>4</v>
      </c>
      <c r="L21" s="3">
        <v>5</v>
      </c>
      <c r="M21" s="3">
        <v>6.5</v>
      </c>
      <c r="N21" s="3">
        <v>8.5</v>
      </c>
      <c r="O21" s="3">
        <v>11</v>
      </c>
      <c r="P21" s="3">
        <v>14</v>
      </c>
      <c r="Q21" s="3">
        <v>17</v>
      </c>
      <c r="R21" s="3">
        <v>20</v>
      </c>
      <c r="S21" s="3">
        <v>23</v>
      </c>
      <c r="T21" s="3">
        <v>26</v>
      </c>
      <c r="U21" s="3"/>
    </row>
    <row r="22" spans="1:26">
      <c r="A22" s="4" t="s">
        <v>1</v>
      </c>
      <c r="C22" s="3"/>
      <c r="D22" s="3">
        <f t="shared" ref="D22:T22" si="2">D21*16/(D20/144)</f>
        <v>14.399999999999999</v>
      </c>
      <c r="E22" s="3">
        <f t="shared" si="2"/>
        <v>18.431999999999999</v>
      </c>
      <c r="F22" s="3">
        <f t="shared" si="2"/>
        <v>19.2</v>
      </c>
      <c r="G22" s="3">
        <f t="shared" si="2"/>
        <v>18.808163265306124</v>
      </c>
      <c r="H22" s="3">
        <f t="shared" si="2"/>
        <v>18</v>
      </c>
      <c r="I22" s="3">
        <f t="shared" si="2"/>
        <v>17.066666666666666</v>
      </c>
      <c r="J22" s="3">
        <f t="shared" si="2"/>
        <v>16.128</v>
      </c>
      <c r="K22" s="3">
        <f t="shared" si="2"/>
        <v>15.233057851239668</v>
      </c>
      <c r="L22" s="3">
        <f t="shared" si="2"/>
        <v>16</v>
      </c>
      <c r="M22" s="3">
        <f t="shared" si="2"/>
        <v>17.723076923076924</v>
      </c>
      <c r="N22" s="3">
        <f t="shared" si="2"/>
        <v>19.983673469387757</v>
      </c>
      <c r="O22" s="3">
        <f t="shared" si="2"/>
        <v>22.527999999999999</v>
      </c>
      <c r="P22" s="3">
        <f t="shared" si="2"/>
        <v>25.2</v>
      </c>
      <c r="Q22" s="3">
        <f t="shared" si="2"/>
        <v>27.10588235294118</v>
      </c>
      <c r="R22" s="3">
        <f t="shared" si="2"/>
        <v>28.444444444444443</v>
      </c>
      <c r="S22" s="3">
        <f t="shared" si="2"/>
        <v>29.358448753462607</v>
      </c>
      <c r="T22" s="3">
        <f t="shared" si="2"/>
        <v>29.951999999999998</v>
      </c>
      <c r="U22" s="3"/>
    </row>
    <row r="23" spans="1:26">
      <c r="A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6" ht="21">
      <c r="A24" s="11" t="s">
        <v>2</v>
      </c>
      <c r="B24" s="11"/>
      <c r="C24" s="3"/>
      <c r="D24" s="13">
        <f>IF(D21&lt;20,(SQRT(D21)*SQRT(D22)*(1+1/D21)), SQRT(D22)*4.7)*1.15</f>
        <v>9.2573214268491277</v>
      </c>
      <c r="E24" s="13">
        <f t="shared" ref="E24:T24" si="3">IF(E21&lt;20,(SQRT(E21)*SQRT(E22)*(1+1/E21)), SQRT(E22)*4.7)*1.15</f>
        <v>9.8744761886390719</v>
      </c>
      <c r="F24" s="13">
        <f t="shared" si="3"/>
        <v>10.285912696499031</v>
      </c>
      <c r="G24" s="13">
        <f t="shared" si="3"/>
        <v>10.579795916399005</v>
      </c>
      <c r="H24" s="13">
        <f t="shared" si="3"/>
        <v>10.800208331323983</v>
      </c>
      <c r="I24" s="13">
        <f t="shared" si="3"/>
        <v>10.971640209598966</v>
      </c>
      <c r="J24" s="13">
        <f t="shared" si="3"/>
        <v>11.108785712218953</v>
      </c>
      <c r="K24" s="13">
        <f t="shared" si="3"/>
        <v>11.220995668908035</v>
      </c>
      <c r="L24" s="13">
        <f t="shared" si="3"/>
        <v>12.343095235798838</v>
      </c>
      <c r="M24" s="13">
        <f t="shared" si="3"/>
        <v>14.242032964383274</v>
      </c>
      <c r="N24" s="13">
        <f t="shared" si="3"/>
        <v>16.751343534298424</v>
      </c>
      <c r="O24" s="13">
        <f t="shared" si="3"/>
        <v>19.748952377278137</v>
      </c>
      <c r="P24" s="13">
        <f t="shared" si="3"/>
        <v>23.143303567122821</v>
      </c>
      <c r="Q24" s="13">
        <f t="shared" si="3"/>
        <v>26.138319322868131</v>
      </c>
      <c r="R24" s="13">
        <f t="shared" si="3"/>
        <v>28.826666666666664</v>
      </c>
      <c r="S24" s="13">
        <f t="shared" si="3"/>
        <v>29.286147849194428</v>
      </c>
      <c r="T24" s="13">
        <f t="shared" si="3"/>
        <v>29.580711228772032</v>
      </c>
      <c r="U24" s="3"/>
    </row>
    <row r="25" spans="1:26">
      <c r="B25" s="2"/>
      <c r="C25" s="2"/>
      <c r="G25" s="1"/>
      <c r="I25" s="1"/>
      <c r="K25" s="1"/>
      <c r="L25" s="1"/>
      <c r="M25" s="1"/>
      <c r="N25" s="1"/>
      <c r="P25" s="1"/>
      <c r="R25" s="1"/>
      <c r="T25" s="1"/>
      <c r="V25" s="1"/>
      <c r="X25" s="1"/>
    </row>
    <row r="26" spans="1:26">
      <c r="A26" s="4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"/>
    </row>
    <row r="27" spans="1:26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"/>
    </row>
    <row r="28" spans="1:26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"/>
    </row>
    <row r="29" spans="1:26">
      <c r="A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6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>
      <c r="A32" s="2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"/>
      <c r="X32" s="1"/>
      <c r="Y32" s="1"/>
      <c r="Z32" s="1"/>
    </row>
    <row r="33" spans="1:26">
      <c r="A33" s="2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1"/>
      <c r="X33" s="1"/>
      <c r="Y33" s="1"/>
      <c r="Z33" s="1"/>
    </row>
    <row r="34" spans="1:26">
      <c r="A34" s="4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1"/>
      <c r="X34" s="1"/>
      <c r="Y34" s="1"/>
      <c r="Z34" s="1"/>
    </row>
    <row r="35" spans="1:26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1"/>
      <c r="X35" s="1"/>
      <c r="Y35" s="1"/>
      <c r="Z35" s="1"/>
    </row>
    <row r="36" spans="1:26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1"/>
      <c r="X36" s="1"/>
      <c r="Y36" s="1"/>
      <c r="Z36" s="1"/>
    </row>
    <row r="37" spans="1:26">
      <c r="A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X37" s="1"/>
      <c r="Y37" s="1"/>
      <c r="Z37" s="1"/>
    </row>
    <row r="38" spans="1:26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1"/>
      <c r="Y38" s="1"/>
      <c r="Z38" s="1"/>
    </row>
    <row r="39" spans="1:26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X39" s="1"/>
      <c r="Y39" s="1"/>
      <c r="Z39" s="1"/>
    </row>
    <row r="40" spans="1:26">
      <c r="A40" s="2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1"/>
      <c r="X40" s="1"/>
      <c r="Y40" s="1"/>
      <c r="Z40" s="1"/>
    </row>
    <row r="41" spans="1:26">
      <c r="A41" s="2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1"/>
      <c r="X41" s="1"/>
      <c r="Y41" s="1"/>
      <c r="Z41" s="1"/>
    </row>
    <row r="42" spans="1:26">
      <c r="A42" s="4"/>
      <c r="B42" s="4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"/>
      <c r="X42" s="1"/>
      <c r="Y42" s="1"/>
      <c r="Z42" s="1"/>
    </row>
    <row r="43" spans="1:26">
      <c r="A43" s="2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1"/>
      <c r="X43" s="1"/>
      <c r="Y43" s="1"/>
      <c r="Z43" s="1"/>
    </row>
    <row r="44" spans="1:26">
      <c r="A44" s="2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1"/>
      <c r="X44" s="1"/>
      <c r="Y44" s="1"/>
      <c r="Z44" s="1"/>
    </row>
    <row r="45" spans="1:26">
      <c r="A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6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6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6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50" spans="1:23">
      <c r="A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1"/>
    </row>
    <row r="51" spans="1:23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3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W52" s="1"/>
    </row>
    <row r="53" spans="1:23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</sheetData>
  <sheetProtection password="CA03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2013-11-06T22:02:08Z</cp:lastPrinted>
  <dcterms:created xsi:type="dcterms:W3CDTF">2013-11-02T22:08:34Z</dcterms:created>
  <dcterms:modified xsi:type="dcterms:W3CDTF">2017-02-14T00:18:13Z</dcterms:modified>
</cp:coreProperties>
</file>